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ice\Quantonomics Dropbox\Quantonomics Team Folder\AER25\1. Opex Function Development\Phase 2-Supporting files-24Nov2025\Opportunity for Refinement Models\Input Prices\1. NZ Data\"/>
    </mc:Choice>
  </mc:AlternateContent>
  <xr:revisionPtr revIDLastSave="0" documentId="13_ncr:1_{252E2AF3-16A6-470F-94AD-FE6DF4A55C12}" xr6:coauthVersionLast="47" xr6:coauthVersionMax="47" xr10:uidLastSave="{00000000-0000-0000-0000-000000000000}"/>
  <bookViews>
    <workbookView xWindow="-45210" yWindow="-5880" windowWidth="38700" windowHeight="15345" xr2:uid="{017DBDFD-3429-4239-B04D-D61C0AB82E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0" i="1"/>
  <c r="F19" i="1"/>
  <c r="E15" i="1"/>
  <c r="C15" i="1"/>
  <c r="C18" i="1" l="1"/>
  <c r="C23" i="1" s="1"/>
  <c r="C19" i="1"/>
  <c r="C24" i="1" s="1"/>
  <c r="C20" i="1"/>
  <c r="C25" i="1" s="1"/>
  <c r="C17" i="1"/>
  <c r="C22" i="1" s="1"/>
  <c r="D15" i="1"/>
  <c r="D17" i="1" s="1"/>
  <c r="D22" i="1" s="1"/>
  <c r="E17" i="1"/>
  <c r="E22" i="1" s="1"/>
  <c r="F15" i="1"/>
  <c r="F24" i="1" s="1"/>
  <c r="G15" i="1"/>
  <c r="G19" i="1" s="1"/>
  <c r="G24" i="1" s="1"/>
  <c r="G18" i="1" l="1"/>
  <c r="G23" i="1" s="1"/>
  <c r="F18" i="1"/>
  <c r="F23" i="1" s="1"/>
  <c r="E20" i="1"/>
  <c r="E25" i="1" s="1"/>
  <c r="E18" i="1"/>
  <c r="E23" i="1" s="1"/>
  <c r="D19" i="1"/>
  <c r="D24" i="1" s="1"/>
  <c r="D20" i="1"/>
  <c r="D25" i="1" s="1"/>
  <c r="D18" i="1"/>
  <c r="D23" i="1" s="1"/>
  <c r="G17" i="1"/>
  <c r="G22" i="1" s="1"/>
  <c r="F17" i="1"/>
  <c r="F22" i="1" s="1"/>
  <c r="G20" i="1"/>
  <c r="G25" i="1" s="1"/>
  <c r="E19" i="1"/>
  <c r="E24" i="1" s="1"/>
</calcChain>
</file>

<file path=xl/sharedStrings.xml><?xml version="1.0" encoding="utf-8"?>
<sst xmlns="http://schemas.openxmlformats.org/spreadsheetml/2006/main" count="26" uniqueCount="10">
  <si>
    <t>eiid</t>
  </si>
  <si>
    <t>year</t>
  </si>
  <si>
    <t>orab</t>
  </si>
  <si>
    <t>crab</t>
  </si>
  <si>
    <t>depr</t>
  </si>
  <si>
    <t>infl</t>
  </si>
  <si>
    <t>tax</t>
  </si>
  <si>
    <t>Vector Lines</t>
  </si>
  <si>
    <t>Wellington Electricity</t>
  </si>
  <si>
    <t>Vector Lines 2010 %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</si>
</sst>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000"/>
    <numFmt numFmtId="166" formatCode="0.0000"/>
    <numFmt numFmtId="167" formatCode="0.00000000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65" fontId="0" fillId="0" borderId="0" xfId="0" applyNumberFormat="1"/>
    <xf numFmtId="3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2" borderId="0" xfId="0" applyFont="1" applyFill="1"/>
    <xf numFmtId="1" fontId="0" fillId="2" borderId="0" xfId="0" applyNumberFormat="1" applyFill="1"/>
    <xf numFmtId="3" fontId="0" fillId="2" borderId="0" xfId="0" applyNumberFormat="1" applyFill="1"/>
    <xf numFmtId="0" fontId="0" fillId="2" borderId="0" xfId="0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ACFBF-B5AA-475F-993D-7AB2A1E87B61}">
  <dimension ref="A1:O25"/>
  <sheetViews>
    <sheetView tabSelected="1" workbookViewId="0">
      <selection activeCell="J16" sqref="J16"/>
    </sheetView>
  </sheetViews>
  <sheetFormatPr defaultRowHeight="15" x14ac:dyDescent="0.25"/>
  <cols>
    <col min="1" max="1" width="23.85546875" bestFit="1" customWidth="1"/>
    <col min="9" max="10" width="18.85546875" bestFit="1" customWidth="1"/>
    <col min="11" max="11" width="17.85546875" bestFit="1" customWidth="1"/>
    <col min="12" max="13" width="16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3" spans="1:15" x14ac:dyDescent="0.25">
      <c r="A3" t="s">
        <v>7</v>
      </c>
      <c r="B3">
        <v>2006</v>
      </c>
      <c r="C3">
        <v>1993127</v>
      </c>
      <c r="D3">
        <v>2121575</v>
      </c>
      <c r="E3">
        <v>141300.1</v>
      </c>
      <c r="F3">
        <v>65936.11</v>
      </c>
    </row>
    <row r="4" spans="1:15" x14ac:dyDescent="0.25">
      <c r="A4" t="s">
        <v>7</v>
      </c>
      <c r="B4">
        <v>2007</v>
      </c>
      <c r="C4">
        <v>2121575</v>
      </c>
      <c r="D4">
        <v>2207957</v>
      </c>
      <c r="E4">
        <v>126612.9</v>
      </c>
      <c r="F4">
        <v>53249.67</v>
      </c>
    </row>
    <row r="5" spans="1:15" x14ac:dyDescent="0.25">
      <c r="A5" t="s">
        <v>7</v>
      </c>
      <c r="B5">
        <v>2008</v>
      </c>
      <c r="C5">
        <v>2207957</v>
      </c>
      <c r="D5">
        <v>2401745</v>
      </c>
      <c r="E5">
        <v>163088.29999999999</v>
      </c>
      <c r="F5">
        <v>73922.539999999994</v>
      </c>
      <c r="G5">
        <v>48202.457999999999</v>
      </c>
    </row>
    <row r="6" spans="1:15" x14ac:dyDescent="0.25">
      <c r="A6" t="s">
        <v>7</v>
      </c>
      <c r="B6">
        <v>2009</v>
      </c>
      <c r="C6">
        <v>2401745</v>
      </c>
      <c r="D6">
        <v>2067750</v>
      </c>
      <c r="E6">
        <v>149319.79999999999</v>
      </c>
      <c r="F6">
        <v>70860.479999999996</v>
      </c>
      <c r="G6">
        <v>49785.656999999999</v>
      </c>
    </row>
    <row r="7" spans="1:15" x14ac:dyDescent="0.25">
      <c r="A7" t="s">
        <v>7</v>
      </c>
      <c r="B7">
        <v>2010</v>
      </c>
      <c r="C7">
        <v>2067750</v>
      </c>
      <c r="D7">
        <v>2167694</v>
      </c>
      <c r="E7">
        <v>121023.6</v>
      </c>
      <c r="F7">
        <v>42033.06</v>
      </c>
      <c r="G7">
        <v>56519.964</v>
      </c>
    </row>
    <row r="8" spans="1:15" x14ac:dyDescent="0.25">
      <c r="A8" t="s">
        <v>8</v>
      </c>
      <c r="B8">
        <v>2006</v>
      </c>
    </row>
    <row r="9" spans="1:15" x14ac:dyDescent="0.25">
      <c r="A9" t="s">
        <v>8</v>
      </c>
      <c r="B9">
        <v>2007</v>
      </c>
    </row>
    <row r="10" spans="1:15" x14ac:dyDescent="0.25">
      <c r="A10" t="s">
        <v>8</v>
      </c>
      <c r="B10">
        <v>2008</v>
      </c>
    </row>
    <row r="11" spans="1:15" x14ac:dyDescent="0.25">
      <c r="A11" t="s">
        <v>8</v>
      </c>
      <c r="B11">
        <v>2009</v>
      </c>
      <c r="D11">
        <v>456790.4</v>
      </c>
      <c r="E11">
        <v>10494.99</v>
      </c>
      <c r="F11">
        <v>21</v>
      </c>
      <c r="G11">
        <v>3594.7462999999998</v>
      </c>
    </row>
    <row r="12" spans="1:15" x14ac:dyDescent="0.25">
      <c r="A12" t="s">
        <v>8</v>
      </c>
      <c r="B12">
        <v>2010</v>
      </c>
      <c r="C12">
        <v>456790.4</v>
      </c>
      <c r="D12">
        <v>503115.2</v>
      </c>
      <c r="E12">
        <v>27701.95</v>
      </c>
      <c r="F12">
        <v>9678.7919999999995</v>
      </c>
      <c r="G12">
        <v>7997.4026000000003</v>
      </c>
    </row>
    <row r="15" spans="1:15" x14ac:dyDescent="0.25">
      <c r="A15" t="s">
        <v>9</v>
      </c>
      <c r="C15" s="1">
        <f>C7/(C7+C12)</f>
        <v>0.81905997622379112</v>
      </c>
      <c r="D15" s="1">
        <f t="shared" ref="D15:G15" si="0">D7/(D7+D12)</f>
        <v>0.81162443202606904</v>
      </c>
      <c r="E15" s="1">
        <f>E7/(E7+E12)</f>
        <v>0.81373778748843084</v>
      </c>
      <c r="F15" s="1">
        <f t="shared" si="0"/>
        <v>0.81283223041402575</v>
      </c>
      <c r="G15" s="1">
        <f t="shared" si="0"/>
        <v>0.87604263748731492</v>
      </c>
      <c r="H15" s="1"/>
      <c r="I15" s="1"/>
      <c r="J15" s="1"/>
      <c r="K15" s="1"/>
      <c r="L15" s="1"/>
      <c r="M15" s="1"/>
      <c r="N15" s="1"/>
      <c r="O15" s="1"/>
    </row>
    <row r="16" spans="1:15" x14ac:dyDescent="0.25">
      <c r="C16" s="1"/>
      <c r="E16" s="1"/>
      <c r="F16" s="2"/>
      <c r="H16" s="3"/>
      <c r="I16" s="3"/>
      <c r="J16" s="3"/>
      <c r="K16" s="3"/>
      <c r="L16" s="3"/>
      <c r="M16" s="4"/>
    </row>
    <row r="17" spans="1:15" x14ac:dyDescent="0.25">
      <c r="A17" s="6" t="s">
        <v>7</v>
      </c>
      <c r="B17" s="7">
        <v>2006</v>
      </c>
      <c r="C17" s="8">
        <f>(C3+C8)*C$15</f>
        <v>1632490.553230996</v>
      </c>
      <c r="D17" s="8">
        <f t="shared" ref="D17:G17" si="1">(D3+D8)*D$15</f>
        <v>1721922.1043757075</v>
      </c>
      <c r="E17" s="8">
        <f t="shared" si="1"/>
        <v>114981.23074589403</v>
      </c>
      <c r="F17" s="8">
        <f t="shared" si="1"/>
        <v>53594.995356124549</v>
      </c>
      <c r="G17" s="8">
        <f t="shared" si="1"/>
        <v>0</v>
      </c>
      <c r="H17" s="3"/>
      <c r="I17" s="5"/>
      <c r="J17" s="5"/>
      <c r="K17" s="5"/>
      <c r="L17" s="5"/>
      <c r="M17" s="5"/>
      <c r="N17" s="3"/>
    </row>
    <row r="18" spans="1:15" x14ac:dyDescent="0.25">
      <c r="A18" s="6" t="s">
        <v>7</v>
      </c>
      <c r="B18" s="7">
        <v>2007</v>
      </c>
      <c r="C18" s="8">
        <f t="shared" ref="C18:G20" si="2">(C4+C9)*C$15</f>
        <v>1737697.1690569897</v>
      </c>
      <c r="D18" s="8">
        <f t="shared" si="2"/>
        <v>1792031.8460629834</v>
      </c>
      <c r="E18" s="8">
        <f t="shared" si="2"/>
        <v>103029.70111349394</v>
      </c>
      <c r="F18" s="8">
        <f t="shared" si="2"/>
        <v>43283.048034910833</v>
      </c>
      <c r="G18" s="8">
        <f t="shared" si="2"/>
        <v>0</v>
      </c>
      <c r="H18" s="3"/>
      <c r="I18" s="5"/>
      <c r="J18" s="5"/>
      <c r="K18" s="5"/>
      <c r="L18" s="5"/>
      <c r="M18" s="5"/>
      <c r="N18" s="3"/>
      <c r="O18" s="3"/>
    </row>
    <row r="19" spans="1:15" x14ac:dyDescent="0.25">
      <c r="A19" s="6" t="s">
        <v>7</v>
      </c>
      <c r="B19" s="7">
        <v>2008</v>
      </c>
      <c r="C19" s="8">
        <f t="shared" si="2"/>
        <v>1808449.2079231532</v>
      </c>
      <c r="D19" s="8">
        <f t="shared" si="2"/>
        <v>1949314.9214964511</v>
      </c>
      <c r="E19" s="8">
        <f t="shared" si="2"/>
        <v>132711.11240724946</v>
      </c>
      <c r="F19" s="8">
        <f>(F5+F10)*F$15</f>
        <v>60086.623066070031</v>
      </c>
      <c r="G19" s="8">
        <f t="shared" si="2"/>
        <v>42227.40843969152</v>
      </c>
      <c r="H19" s="3"/>
      <c r="I19" s="5"/>
      <c r="J19" s="5"/>
      <c r="K19" s="5"/>
      <c r="L19" s="5"/>
      <c r="M19" s="5"/>
      <c r="N19" s="3"/>
      <c r="O19" s="3"/>
    </row>
    <row r="20" spans="1:15" x14ac:dyDescent="0.25">
      <c r="A20" s="6" t="s">
        <v>7</v>
      </c>
      <c r="B20" s="7">
        <v>2009</v>
      </c>
      <c r="C20" s="8">
        <f t="shared" si="2"/>
        <v>1967173.2025956092</v>
      </c>
      <c r="D20" s="8">
        <f t="shared" si="2"/>
        <v>2048978.668276865</v>
      </c>
      <c r="E20" s="8">
        <f t="shared" si="2"/>
        <v>130047.33362252818</v>
      </c>
      <c r="F20" s="8">
        <f>(F6+F11)*F$15</f>
        <v>57614.751483447151</v>
      </c>
      <c r="G20" s="8">
        <f t="shared" si="2"/>
        <v>46763.509297068566</v>
      </c>
      <c r="H20" s="3"/>
      <c r="I20" s="5"/>
      <c r="J20" s="5"/>
      <c r="K20" s="5"/>
      <c r="L20" s="5"/>
      <c r="M20" s="5"/>
      <c r="N20" s="3"/>
      <c r="O20" s="3"/>
    </row>
    <row r="21" spans="1:15" x14ac:dyDescent="0.25">
      <c r="A21" s="9"/>
      <c r="B21" s="9"/>
      <c r="C21" s="10"/>
      <c r="D21" s="10"/>
      <c r="E21" s="10"/>
      <c r="F21" s="10"/>
      <c r="G21" s="10"/>
      <c r="H21" s="3"/>
      <c r="I21" s="5"/>
      <c r="J21" s="5"/>
      <c r="K21" s="5"/>
      <c r="L21" s="5"/>
      <c r="M21" s="5"/>
      <c r="N21" s="3"/>
    </row>
    <row r="22" spans="1:15" x14ac:dyDescent="0.25">
      <c r="A22" s="9" t="s">
        <v>8</v>
      </c>
      <c r="B22" s="7">
        <v>2006</v>
      </c>
      <c r="C22" s="8">
        <f>(C3+C8)-C17</f>
        <v>360636.44676900399</v>
      </c>
      <c r="D22" s="8">
        <f t="shared" ref="D22:G22" si="3">(D3+D8)-D17</f>
        <v>399652.89562429255</v>
      </c>
      <c r="E22" s="8">
        <f t="shared" si="3"/>
        <v>26318.869254105972</v>
      </c>
      <c r="F22" s="8">
        <f t="shared" si="3"/>
        <v>12341.114643875451</v>
      </c>
      <c r="G22" s="8">
        <f t="shared" si="3"/>
        <v>0</v>
      </c>
      <c r="H22" s="3"/>
      <c r="I22" s="5"/>
      <c r="J22" s="5"/>
      <c r="K22" s="5"/>
      <c r="L22" s="5"/>
      <c r="M22" s="5"/>
      <c r="N22" s="3"/>
    </row>
    <row r="23" spans="1:15" x14ac:dyDescent="0.25">
      <c r="A23" s="9" t="s">
        <v>8</v>
      </c>
      <c r="B23" s="7">
        <v>2007</v>
      </c>
      <c r="C23" s="8">
        <f t="shared" ref="C23:G25" si="4">(C4+C9)-C18</f>
        <v>383877.83094301028</v>
      </c>
      <c r="D23" s="8">
        <f t="shared" si="4"/>
        <v>415925.15393701661</v>
      </c>
      <c r="E23" s="8">
        <f t="shared" si="4"/>
        <v>23583.198886506056</v>
      </c>
      <c r="F23" s="8">
        <f t="shared" si="4"/>
        <v>9966.6219650891653</v>
      </c>
      <c r="G23" s="8">
        <f t="shared" si="4"/>
        <v>0</v>
      </c>
      <c r="H23" s="3"/>
      <c r="I23" s="5"/>
      <c r="J23" s="5"/>
      <c r="K23" s="5"/>
      <c r="L23" s="5"/>
      <c r="M23" s="5"/>
      <c r="N23" s="3"/>
      <c r="O23" s="3"/>
    </row>
    <row r="24" spans="1:15" x14ac:dyDescent="0.25">
      <c r="A24" s="9" t="s">
        <v>8</v>
      </c>
      <c r="B24" s="7">
        <v>2008</v>
      </c>
      <c r="C24" s="8">
        <f t="shared" si="4"/>
        <v>399507.79207684682</v>
      </c>
      <c r="D24" s="8">
        <f t="shared" si="4"/>
        <v>452430.07850354887</v>
      </c>
      <c r="E24" s="8">
        <f t="shared" si="4"/>
        <v>30377.187592750532</v>
      </c>
      <c r="F24" s="8">
        <f t="shared" si="4"/>
        <v>13835.916933929962</v>
      </c>
      <c r="G24" s="8">
        <f t="shared" si="4"/>
        <v>5975.0495603084782</v>
      </c>
      <c r="H24" s="3"/>
      <c r="I24" s="5"/>
      <c r="J24" s="5"/>
      <c r="K24" s="5"/>
      <c r="L24" s="5"/>
      <c r="M24" s="5"/>
      <c r="N24" s="3"/>
      <c r="O24" s="3"/>
    </row>
    <row r="25" spans="1:15" x14ac:dyDescent="0.25">
      <c r="A25" s="9" t="s">
        <v>8</v>
      </c>
      <c r="B25" s="7">
        <v>2009</v>
      </c>
      <c r="C25" s="8">
        <f t="shared" si="4"/>
        <v>434571.79740439076</v>
      </c>
      <c r="D25" s="8">
        <f t="shared" si="4"/>
        <v>475561.73172313487</v>
      </c>
      <c r="E25" s="8">
        <f t="shared" si="4"/>
        <v>29767.456377471797</v>
      </c>
      <c r="F25" s="8">
        <f>(F6+F11)-F20</f>
        <v>13266.728516552845</v>
      </c>
      <c r="G25" s="8">
        <f t="shared" si="4"/>
        <v>6616.8940029314326</v>
      </c>
      <c r="H25" s="3"/>
      <c r="I25" s="5"/>
      <c r="J25" s="5"/>
      <c r="K25" s="5"/>
      <c r="L25" s="5"/>
      <c r="M25" s="5"/>
      <c r="N25" s="3"/>
      <c r="O2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2024-08-28T09:04:05Z</dcterms:created>
  <dcterms:modified xsi:type="dcterms:W3CDTF">2025-11-26T22:30:30Z</dcterms:modified>
</cp:coreProperties>
</file>